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N34" i="4"/>
  <c r="N33"/>
  <c r="N32"/>
  <c r="N31"/>
  <c r="L34"/>
  <c r="L33"/>
  <c r="L32"/>
  <c r="L31"/>
  <c r="J34"/>
  <c r="J33"/>
  <c r="J32"/>
  <c r="J31"/>
  <c r="H34"/>
  <c r="H33"/>
  <c r="H32"/>
  <c r="H31"/>
  <c r="F34"/>
  <c r="F33"/>
  <c r="F32"/>
  <c r="F31"/>
  <c r="N7"/>
  <c r="N9" l="1"/>
  <c r="N14"/>
  <c r="N13"/>
  <c r="N11"/>
  <c r="N10"/>
  <c r="K14"/>
  <c r="H14"/>
  <c r="K13"/>
  <c r="H13"/>
  <c r="K10"/>
  <c r="H10"/>
  <c r="K11"/>
  <c r="H11"/>
  <c r="K9"/>
  <c r="H9"/>
  <c r="K7"/>
  <c r="H7"/>
</calcChain>
</file>

<file path=xl/sharedStrings.xml><?xml version="1.0" encoding="utf-8"?>
<sst xmlns="http://schemas.openxmlformats.org/spreadsheetml/2006/main" count="113" uniqueCount="70">
  <si>
    <t>№ п.п</t>
  </si>
  <si>
    <t>Наименование услуг</t>
  </si>
  <si>
    <t>Тариф, руб./куб.м с НДС</t>
  </si>
  <si>
    <t>Норматив потребления, куб.м/ на 1 человека</t>
  </si>
  <si>
    <t>Размер платы в месяц             руб./ на 1 человека</t>
  </si>
  <si>
    <t>-</t>
  </si>
  <si>
    <t>Университетская 39,41, И.Каролинского 16</t>
  </si>
  <si>
    <t>Гагарина 12, Университетская 31, И.Каролинского 9 (1-5 подъезд), И.Каролинского 12</t>
  </si>
  <si>
    <t>Одноставочный тариф</t>
  </si>
  <si>
    <t>Тариф,дифференцированный по двум зонам суток</t>
  </si>
  <si>
    <t>Дневная зона</t>
  </si>
  <si>
    <t>Ночная зона</t>
  </si>
  <si>
    <t>Тариф, руб./кВат.ч с НДС</t>
  </si>
  <si>
    <t>Тариф, руб./чел</t>
  </si>
  <si>
    <t>Весь жилой фонд</t>
  </si>
  <si>
    <t>Тариф на тепловую энергию, руб./Гкал с НДС</t>
  </si>
  <si>
    <t>Тариф, руб./за 1 м2</t>
  </si>
  <si>
    <t>Гагарина,12</t>
  </si>
  <si>
    <t>И.Каролинского,12</t>
  </si>
  <si>
    <t>Тариф, руб./с квартиры</t>
  </si>
  <si>
    <t>Университетская,31</t>
  </si>
  <si>
    <t>Услуга домофона (предоставляет ТДМ-Сервис)</t>
  </si>
  <si>
    <t>И.Каролинского 9 (6, 7 подъезд), Пролетарский 35</t>
  </si>
  <si>
    <t>Университетская 39,41, И.Каролинского 9 (6,7 подъезд), И.Каролинского 16, Пролетарский 35</t>
  </si>
  <si>
    <t>Гагарина 12, Университетская 31, 39, 41, И.Каролинского 9, 12, 16</t>
  </si>
  <si>
    <t>Пролетарский 35</t>
  </si>
  <si>
    <t>Норматив потребл., куб.м/ на 1 человека</t>
  </si>
  <si>
    <t>Размер платы в месяц           руб./ на  1 человека</t>
  </si>
  <si>
    <t>с 1 апреля по 30 июня 2014 года</t>
  </si>
  <si>
    <t>с 1 июля по 31 декабря 2014 года</t>
  </si>
  <si>
    <t>с 1 января по 30 июня 2014 года</t>
  </si>
  <si>
    <t>с 1 июля по 31 августа 2014 года</t>
  </si>
  <si>
    <t>с 1 сентября по 31 декабря 2014 года</t>
  </si>
  <si>
    <t>Электроснабжение (Решение РЭК ХМАО-Югры от 12.11.2013 №13, от 31.03.2014 №16)</t>
  </si>
  <si>
    <t xml:space="preserve"> с 1 января по 31 марта 2014 года</t>
  </si>
  <si>
    <t xml:space="preserve"> с 1 июля по 31 декабря 2014 года</t>
  </si>
  <si>
    <t>с 1 января по 31 декабря 2014 года</t>
  </si>
  <si>
    <t>Содержание жилого фонда (согласно Постановления Администрации города Сургута 05.09.2013г № 6382 "Об установлении размеров платы за содержание и текущий ремонт жилых помещений для обеспечения надлежащего содержания общего имущества многоквартирных домов")</t>
  </si>
  <si>
    <t>с 10 июля по 31 декабря 2014 года</t>
  </si>
  <si>
    <t>с 1 апреля по 09 июля 2014 года</t>
  </si>
  <si>
    <t>с 1 января по 31 марта 2013 года</t>
  </si>
  <si>
    <t>И.Каролинского,9 (1-5 подъезд)</t>
  </si>
  <si>
    <t>И.Каролинского,9 (6 подъезд)</t>
  </si>
  <si>
    <t>И.Каролинского,9 (7 подъезд)</t>
  </si>
  <si>
    <t>И.Каролинского 16, Университетская 39, 41</t>
  </si>
  <si>
    <t xml:space="preserve"> Тарифы и нормативы потребления, применяемые для расчета размеров оплаты за жилое помещение и коммунальные услуги      ООО "Сибпромстрой №25" за 2014 год </t>
  </si>
  <si>
    <t>Норматив потребления, Гкал на 1м2</t>
  </si>
  <si>
    <t>Норматив потребл., Гкал на 1м2</t>
  </si>
  <si>
    <t>Тариф, руб./Гкал с НДС</t>
  </si>
  <si>
    <t>Норматив потребления, куб.м/ на 1чел.</t>
  </si>
  <si>
    <t>Норм.потребл., куб.м/ на 1 чел.</t>
  </si>
  <si>
    <t>Отопление (приказ Региональной службы по тарифам ХМАО-Югры от 06.12.2013 №115-нп, приказ Департамента жилищно-коммунального комплекса и энергетики ХМАО-Югры от 09.12.2013 №26-нп об утверждении нормативов потребления коммунальных услуг по отоплению на территории мунаципальных образований ХМАО-Югры)</t>
  </si>
  <si>
    <t>Размещение (утилизация) твердо-бытовых отходов (приказ Региональной службы по тарифам ХМАО-Югры от 28.11.2013 №108-нп, постановление Администрации г.Сургута от 23.11.2012 №9041 об утверждении норм накопления ТБО для населения и объектов общественного назначения)</t>
  </si>
  <si>
    <t>Горячее водоснабжение по цене холодного водоснабжения (приказ Региональной службы по тарифам ХМАО-Югры от 13.12.2013 №128-нп, приложение №1 к постановлению Администрации г.Сургута от 29.11.2007 №3898 об утверждении нормативов потребления коммунальных услуг, приказ Департамента жилищно-коммунального комплекса и энергетики ХМАО-Югры от 09.12.2013 №26-нп об установлении нормативов потребления коммунальных услуг по холодному и горячему водоснабжению и водоотведению на территории ХМАО-Югры)</t>
  </si>
  <si>
    <t>Холодное водоснабжение (приказ Региональной службы по тарифам ХМАО-Югры от 13.12.2013 №128-нп, приложение №1 к постановлению Администрации г.Сургута от 29.11.2007 №3898 об утверждении нормативов потребления коммунальных услуг, приказ Департамента жилищно-коммунального комплекса и энергетики ХМАО-Югры от 09.12.2013 №26-нп об установлении нормативов потребления коммунальных услуг по холодному и горячему водоснабжению и водоотведению на территории ХМАО-Югры)</t>
  </si>
  <si>
    <t>Водоотведение (приказ Региональной службы по тарифам ХМАО-Югры от 13.12.2013 №128-нп, приложение №1 к постановлению Администрации г.Сургута от 29.11.2007 №3898 об утверждении нормативов потребления коммунальных услуг, приказ Департамента жилищно-коммунального комплекса и энергетики ХМАО-Югры от 09.12.2013 №26-нп об установлении нормативов потребления коммунальных услуг по холодному и горячему водоснабжению и водоотведению на территории ХМАО-Югры)</t>
  </si>
  <si>
    <t>Электроснабжение ( приложение №1 к постановлению Правительства ХМАО-Югры от 24.11.2012 №448-п нормативы потребления коммунальных услуг по электроснабжению собственниками и пользователями жилых помещений в многоквартирных домах и жилых домов)</t>
  </si>
  <si>
    <t>Количество комнат</t>
  </si>
  <si>
    <t>Нормативы потребления электроэнергии, кВт/час в м-ц на 1чел. при составе семьи</t>
  </si>
  <si>
    <t>1 человек</t>
  </si>
  <si>
    <t>2 человека</t>
  </si>
  <si>
    <t>3 человека</t>
  </si>
  <si>
    <t>4 человека</t>
  </si>
  <si>
    <t>5 человек</t>
  </si>
  <si>
    <t>1  комната</t>
  </si>
  <si>
    <t>2 комнаты</t>
  </si>
  <si>
    <t>3 комнаты</t>
  </si>
  <si>
    <t>4 комнат и более</t>
  </si>
  <si>
    <t>При наличии электрической плиты (Гагарина, 12, Университетская, 31, И.Каролинского, 9, 12)</t>
  </si>
  <si>
    <t>При наличии электроводонагревателя 71 кВт/час на 1 человека (И. Каролинского 16, Университетская 39, 41, пр-т Пролетарский, 35)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</si>
</sst>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2" fillId="0" borderId="12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2" fontId="2" fillId="0" borderId="49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51" xfId="0" applyBorder="1"/>
    <xf numFmtId="0" fontId="2" fillId="0" borderId="13" xfId="0" applyFont="1" applyBorder="1" applyAlignment="1">
      <alignment horizontal="center" vertical="center" wrapText="1"/>
    </xf>
    <xf numFmtId="0" fontId="2" fillId="0" borderId="5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56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6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0" borderId="7" xfId="0" applyBorder="1"/>
    <xf numFmtId="0" fontId="0" fillId="0" borderId="35" xfId="0" applyBorder="1"/>
    <xf numFmtId="0" fontId="2" fillId="0" borderId="43" xfId="0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1" fillId="0" borderId="3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7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73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72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2" fontId="1" fillId="0" borderId="47" xfId="0" applyNumberFormat="1" applyFont="1" applyBorder="1" applyAlignment="1">
      <alignment horizontal="center" vertical="center" wrapText="1"/>
    </xf>
    <xf numFmtId="2" fontId="1" fillId="0" borderId="48" xfId="0" applyNumberFormat="1" applyFont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2" fontId="1" fillId="0" borderId="62" xfId="0" applyNumberFormat="1" applyFont="1" applyBorder="1" applyAlignment="1">
      <alignment horizontal="center" vertical="center" wrapText="1"/>
    </xf>
    <xf numFmtId="2" fontId="1" fillId="0" borderId="63" xfId="0" applyNumberFormat="1" applyFont="1" applyBorder="1" applyAlignment="1">
      <alignment horizontal="center" vertical="center" wrapText="1"/>
    </xf>
    <xf numFmtId="2" fontId="1" fillId="0" borderId="6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1" fontId="2" fillId="0" borderId="71" xfId="0" applyNumberFormat="1" applyFont="1" applyBorder="1" applyAlignment="1">
      <alignment horizontal="center" vertical="center" wrapText="1"/>
    </xf>
    <xf numFmtId="1" fontId="2" fillId="0" borderId="74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44" xfId="0" applyNumberFormat="1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1" fontId="2" fillId="0" borderId="5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tabSelected="1" topLeftCell="A37" workbookViewId="0">
      <selection activeCell="R39" sqref="R39"/>
    </sheetView>
  </sheetViews>
  <sheetFormatPr defaultRowHeight="15"/>
  <cols>
    <col min="5" max="5" width="12.7109375" customWidth="1"/>
    <col min="7" max="7" width="10.42578125" customWidth="1"/>
    <col min="9" max="9" width="8.140625" customWidth="1"/>
    <col min="10" max="10" width="10.140625" customWidth="1"/>
    <col min="11" max="11" width="8" customWidth="1"/>
    <col min="12" max="12" width="8.140625" customWidth="1"/>
    <col min="13" max="13" width="7.85546875" customWidth="1"/>
    <col min="14" max="14" width="12" customWidth="1"/>
  </cols>
  <sheetData>
    <row r="1" spans="1:14" ht="13.5" customHeight="1">
      <c r="A1" s="118" t="s">
        <v>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9.25" customHeight="1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5.75" thickBot="1">
      <c r="A3" s="167" t="s">
        <v>0</v>
      </c>
      <c r="B3" s="169" t="s">
        <v>1</v>
      </c>
      <c r="C3" s="170"/>
      <c r="D3" s="170"/>
      <c r="E3" s="171"/>
      <c r="F3" s="112" t="s">
        <v>30</v>
      </c>
      <c r="G3" s="117"/>
      <c r="H3" s="113"/>
      <c r="I3" s="112" t="s">
        <v>31</v>
      </c>
      <c r="J3" s="117"/>
      <c r="K3" s="113"/>
      <c r="L3" s="112" t="s">
        <v>32</v>
      </c>
      <c r="M3" s="117"/>
      <c r="N3" s="113"/>
    </row>
    <row r="4" spans="1:14" ht="57" thickBot="1">
      <c r="A4" s="168"/>
      <c r="B4" s="172"/>
      <c r="C4" s="173"/>
      <c r="D4" s="173"/>
      <c r="E4" s="174"/>
      <c r="F4" s="4" t="s">
        <v>2</v>
      </c>
      <c r="G4" s="5" t="s">
        <v>3</v>
      </c>
      <c r="H4" s="6" t="s">
        <v>4</v>
      </c>
      <c r="I4" s="4" t="s">
        <v>2</v>
      </c>
      <c r="J4" s="5" t="s">
        <v>3</v>
      </c>
      <c r="K4" s="6" t="s">
        <v>4</v>
      </c>
      <c r="L4" s="4" t="s">
        <v>2</v>
      </c>
      <c r="M4" s="5" t="s">
        <v>26</v>
      </c>
      <c r="N4" s="48" t="s">
        <v>27</v>
      </c>
    </row>
    <row r="5" spans="1:14" ht="15.75" thickBot="1">
      <c r="A5" s="49">
        <v>1</v>
      </c>
      <c r="B5" s="178">
        <v>2</v>
      </c>
      <c r="C5" s="179"/>
      <c r="D5" s="179"/>
      <c r="E5" s="180"/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</row>
    <row r="6" spans="1:14" ht="51" customHeight="1" thickBot="1">
      <c r="A6" s="19">
        <v>1</v>
      </c>
      <c r="B6" s="55" t="s">
        <v>53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9"/>
    </row>
    <row r="7" spans="1:14" ht="25.5" customHeight="1" thickBot="1">
      <c r="A7" s="33" t="s">
        <v>5</v>
      </c>
      <c r="B7" s="187" t="s">
        <v>7</v>
      </c>
      <c r="C7" s="188"/>
      <c r="D7" s="188"/>
      <c r="E7" s="189"/>
      <c r="F7" s="34">
        <v>33.97</v>
      </c>
      <c r="G7" s="35">
        <v>4.7699999999999996</v>
      </c>
      <c r="H7" s="36">
        <f>F7*G7</f>
        <v>162.03689999999997</v>
      </c>
      <c r="I7" s="34">
        <v>35.42</v>
      </c>
      <c r="J7" s="35">
        <v>4.7699999999999996</v>
      </c>
      <c r="K7" s="36">
        <f>I7*J7</f>
        <v>168.95339999999999</v>
      </c>
      <c r="L7" s="34">
        <v>35.42</v>
      </c>
      <c r="M7" s="47">
        <v>3.8849999999999998</v>
      </c>
      <c r="N7" s="36">
        <f>L7*M7</f>
        <v>137.60669999999999</v>
      </c>
    </row>
    <row r="8" spans="1:14" ht="48.75" customHeight="1" thickBot="1">
      <c r="A8" s="32">
        <v>2</v>
      </c>
      <c r="B8" s="55" t="s">
        <v>54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9"/>
    </row>
    <row r="9" spans="1:14">
      <c r="A9" s="17" t="s">
        <v>5</v>
      </c>
      <c r="B9" s="181" t="s">
        <v>6</v>
      </c>
      <c r="C9" s="182"/>
      <c r="D9" s="182"/>
      <c r="E9" s="183"/>
      <c r="F9" s="20">
        <v>39.35</v>
      </c>
      <c r="G9" s="18">
        <v>5.51</v>
      </c>
      <c r="H9" s="16">
        <f>F9*G9</f>
        <v>216.8185</v>
      </c>
      <c r="I9" s="20">
        <v>41.03</v>
      </c>
      <c r="J9" s="18">
        <v>5.51</v>
      </c>
      <c r="K9" s="16">
        <f>I9*J9</f>
        <v>226.0753</v>
      </c>
      <c r="L9" s="20">
        <v>41.03</v>
      </c>
      <c r="M9" s="18">
        <v>7.0140000000000002</v>
      </c>
      <c r="N9" s="50">
        <f>L9*M9</f>
        <v>287.78442000000001</v>
      </c>
    </row>
    <row r="10" spans="1:14" ht="15.75" customHeight="1">
      <c r="A10" s="8" t="s">
        <v>5</v>
      </c>
      <c r="B10" s="184" t="s">
        <v>22</v>
      </c>
      <c r="C10" s="185"/>
      <c r="D10" s="185"/>
      <c r="E10" s="186"/>
      <c r="F10" s="7">
        <v>33.97</v>
      </c>
      <c r="G10" s="1">
        <v>5.51</v>
      </c>
      <c r="H10" s="30">
        <f>F10*G10</f>
        <v>187.17469999999997</v>
      </c>
      <c r="I10" s="7">
        <v>35.42</v>
      </c>
      <c r="J10" s="1">
        <v>5.51</v>
      </c>
      <c r="K10" s="30">
        <f>I10*J10</f>
        <v>195.16419999999999</v>
      </c>
      <c r="L10" s="7">
        <v>35.42</v>
      </c>
      <c r="M10" s="1">
        <v>7.0140000000000002</v>
      </c>
      <c r="N10" s="30">
        <f>L10*M10</f>
        <v>248.43588000000003</v>
      </c>
    </row>
    <row r="11" spans="1:14" ht="26.25" customHeight="1" thickBot="1">
      <c r="A11" s="2" t="s">
        <v>5</v>
      </c>
      <c r="B11" s="128" t="s">
        <v>7</v>
      </c>
      <c r="C11" s="61"/>
      <c r="D11" s="61"/>
      <c r="E11" s="129"/>
      <c r="F11" s="45">
        <v>33.97</v>
      </c>
      <c r="G11" s="46">
        <v>4.68</v>
      </c>
      <c r="H11" s="31">
        <f>F11*G11</f>
        <v>158.97959999999998</v>
      </c>
      <c r="I11" s="45">
        <v>35.42</v>
      </c>
      <c r="J11" s="46">
        <v>4.68</v>
      </c>
      <c r="K11" s="31">
        <f>I11*J11</f>
        <v>165.76560000000001</v>
      </c>
      <c r="L11" s="45">
        <v>35.42</v>
      </c>
      <c r="M11" s="46">
        <v>4.7629999999999999</v>
      </c>
      <c r="N11" s="31">
        <f>L11*M11</f>
        <v>168.70546000000002</v>
      </c>
    </row>
    <row r="12" spans="1:14" ht="48.75" customHeight="1" thickBot="1">
      <c r="A12" s="19">
        <v>3</v>
      </c>
      <c r="B12" s="55" t="s">
        <v>55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9"/>
    </row>
    <row r="13" spans="1:14" ht="27.75" customHeight="1">
      <c r="A13" s="44" t="s">
        <v>5</v>
      </c>
      <c r="B13" s="175" t="s">
        <v>23</v>
      </c>
      <c r="C13" s="176"/>
      <c r="D13" s="176"/>
      <c r="E13" s="177"/>
      <c r="F13" s="37">
        <v>35.11</v>
      </c>
      <c r="G13" s="38">
        <v>5.51</v>
      </c>
      <c r="H13" s="39">
        <f>F13*G13</f>
        <v>193.45609999999999</v>
      </c>
      <c r="I13" s="37">
        <v>36.6</v>
      </c>
      <c r="J13" s="38">
        <v>5.51</v>
      </c>
      <c r="K13" s="39">
        <f>I13*J13</f>
        <v>201.666</v>
      </c>
      <c r="L13" s="37">
        <v>36.6</v>
      </c>
      <c r="M13" s="38">
        <v>7.0140000000000002</v>
      </c>
      <c r="N13" s="50">
        <f>L13*M13</f>
        <v>256.7124</v>
      </c>
    </row>
    <row r="14" spans="1:14" ht="25.5" customHeight="1" thickBot="1">
      <c r="A14" s="2" t="s">
        <v>5</v>
      </c>
      <c r="B14" s="128" t="s">
        <v>7</v>
      </c>
      <c r="C14" s="61"/>
      <c r="D14" s="61"/>
      <c r="E14" s="129"/>
      <c r="F14" s="40">
        <v>35.11</v>
      </c>
      <c r="G14" s="41">
        <v>9.4499999999999993</v>
      </c>
      <c r="H14" s="31">
        <f>F14*G14</f>
        <v>331.78949999999998</v>
      </c>
      <c r="I14" s="40">
        <v>36.6</v>
      </c>
      <c r="J14" s="46">
        <v>9.4499999999999993</v>
      </c>
      <c r="K14" s="31">
        <f>I14*J14</f>
        <v>345.87</v>
      </c>
      <c r="L14" s="40">
        <v>36.6</v>
      </c>
      <c r="M14" s="46">
        <v>8.6479999999999997</v>
      </c>
      <c r="N14" s="31">
        <f>L14*M14</f>
        <v>316.51679999999999</v>
      </c>
    </row>
    <row r="15" spans="1:14" ht="16.5" customHeight="1" thickBot="1">
      <c r="A15" s="32">
        <v>4</v>
      </c>
      <c r="B15" s="55" t="s">
        <v>33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9"/>
    </row>
    <row r="16" spans="1:14" ht="15" customHeight="1" thickBot="1">
      <c r="A16" s="237"/>
      <c r="B16" s="114" t="s">
        <v>14</v>
      </c>
      <c r="C16" s="115"/>
      <c r="D16" s="115"/>
      <c r="E16" s="116"/>
      <c r="F16" s="112" t="s">
        <v>34</v>
      </c>
      <c r="G16" s="117"/>
      <c r="H16" s="113"/>
      <c r="I16" s="117" t="s">
        <v>28</v>
      </c>
      <c r="J16" s="117"/>
      <c r="K16" s="113"/>
      <c r="L16" s="136" t="s">
        <v>35</v>
      </c>
      <c r="M16" s="137"/>
      <c r="N16" s="138"/>
    </row>
    <row r="17" spans="1:15" ht="15.75" customHeight="1" thickBot="1">
      <c r="A17" s="238"/>
      <c r="B17" s="133"/>
      <c r="C17" s="134"/>
      <c r="D17" s="134"/>
      <c r="E17" s="135"/>
      <c r="F17" s="190" t="s">
        <v>12</v>
      </c>
      <c r="G17" s="191"/>
      <c r="H17" s="191"/>
      <c r="I17" s="191"/>
      <c r="J17" s="191"/>
      <c r="K17" s="191"/>
      <c r="L17" s="191"/>
      <c r="M17" s="191"/>
      <c r="N17" s="192"/>
    </row>
    <row r="18" spans="1:15" ht="14.25" customHeight="1">
      <c r="A18" s="53" t="s">
        <v>5</v>
      </c>
      <c r="B18" s="130" t="s">
        <v>8</v>
      </c>
      <c r="C18" s="131"/>
      <c r="D18" s="131"/>
      <c r="E18" s="132"/>
      <c r="F18" s="155">
        <v>1.52</v>
      </c>
      <c r="G18" s="156"/>
      <c r="H18" s="157"/>
      <c r="I18" s="155">
        <v>1.52</v>
      </c>
      <c r="J18" s="156"/>
      <c r="K18" s="157"/>
      <c r="L18" s="139">
        <v>1.58</v>
      </c>
      <c r="M18" s="140"/>
      <c r="N18" s="141"/>
    </row>
    <row r="19" spans="1:15" ht="16.5" customHeight="1">
      <c r="A19" s="53" t="s">
        <v>5</v>
      </c>
      <c r="B19" s="130" t="s">
        <v>9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</row>
    <row r="20" spans="1:15" ht="15.75" customHeight="1">
      <c r="A20" s="53"/>
      <c r="B20" s="122" t="s">
        <v>10</v>
      </c>
      <c r="C20" s="123"/>
      <c r="D20" s="123"/>
      <c r="E20" s="124"/>
      <c r="F20" s="158">
        <v>1.53</v>
      </c>
      <c r="G20" s="159"/>
      <c r="H20" s="160"/>
      <c r="I20" s="158">
        <v>1.53</v>
      </c>
      <c r="J20" s="159"/>
      <c r="K20" s="160"/>
      <c r="L20" s="142">
        <v>1.5820000000000001</v>
      </c>
      <c r="M20" s="143"/>
      <c r="N20" s="144"/>
    </row>
    <row r="21" spans="1:15" ht="15.75" customHeight="1" thickBot="1">
      <c r="A21" s="8"/>
      <c r="B21" s="125" t="s">
        <v>11</v>
      </c>
      <c r="C21" s="126"/>
      <c r="D21" s="126"/>
      <c r="E21" s="127"/>
      <c r="F21" s="161">
        <v>0.77</v>
      </c>
      <c r="G21" s="162"/>
      <c r="H21" s="163"/>
      <c r="I21" s="164">
        <v>0.76300000000000001</v>
      </c>
      <c r="J21" s="165"/>
      <c r="K21" s="166"/>
      <c r="L21" s="145">
        <v>0.79</v>
      </c>
      <c r="M21" s="146"/>
      <c r="N21" s="147"/>
    </row>
    <row r="22" spans="1:15" ht="26.25" customHeight="1" thickBot="1">
      <c r="A22" s="33"/>
      <c r="B22" s="230" t="s">
        <v>56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2"/>
    </row>
    <row r="23" spans="1:15" ht="15.75" customHeight="1">
      <c r="A23" s="241"/>
      <c r="B23" s="243" t="s">
        <v>57</v>
      </c>
      <c r="C23" s="244"/>
      <c r="D23" s="244"/>
      <c r="E23" s="247"/>
      <c r="F23" s="254" t="s">
        <v>58</v>
      </c>
      <c r="G23" s="255"/>
      <c r="H23" s="255"/>
      <c r="I23" s="255"/>
      <c r="J23" s="255"/>
      <c r="K23" s="255"/>
      <c r="L23" s="255"/>
      <c r="M23" s="255"/>
      <c r="N23" s="256"/>
    </row>
    <row r="24" spans="1:15" ht="15.75" customHeight="1" thickBot="1">
      <c r="A24" s="239"/>
      <c r="B24" s="245"/>
      <c r="C24" s="246"/>
      <c r="D24" s="246"/>
      <c r="E24" s="253"/>
      <c r="F24" s="248" t="s">
        <v>59</v>
      </c>
      <c r="G24" s="249"/>
      <c r="H24" s="248" t="s">
        <v>60</v>
      </c>
      <c r="I24" s="250"/>
      <c r="J24" s="251" t="s">
        <v>61</v>
      </c>
      <c r="K24" s="249"/>
      <c r="L24" s="248" t="s">
        <v>62</v>
      </c>
      <c r="M24" s="250"/>
      <c r="N24" s="252" t="s">
        <v>63</v>
      </c>
    </row>
    <row r="25" spans="1:15" ht="15.75" customHeight="1" thickBot="1">
      <c r="A25" s="33"/>
      <c r="B25" s="257" t="s">
        <v>68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9"/>
      <c r="O25" s="51"/>
    </row>
    <row r="26" spans="1:15" ht="15.75" customHeight="1">
      <c r="A26" s="240"/>
      <c r="B26" s="169" t="s">
        <v>64</v>
      </c>
      <c r="C26" s="170"/>
      <c r="D26" s="170"/>
      <c r="E26" s="261"/>
      <c r="F26" s="264">
        <v>190</v>
      </c>
      <c r="G26" s="265"/>
      <c r="H26" s="260">
        <v>118</v>
      </c>
      <c r="I26" s="260"/>
      <c r="J26" s="264">
        <v>91</v>
      </c>
      <c r="K26" s="265"/>
      <c r="L26" s="264">
        <v>74</v>
      </c>
      <c r="M26" s="265"/>
      <c r="N26" s="271">
        <v>65</v>
      </c>
      <c r="O26" s="236"/>
    </row>
    <row r="27" spans="1:15" ht="15.75" customHeight="1">
      <c r="A27" s="240"/>
      <c r="B27" s="242" t="s">
        <v>65</v>
      </c>
      <c r="C27" s="234"/>
      <c r="D27" s="234"/>
      <c r="E27" s="233"/>
      <c r="F27" s="266">
        <v>224</v>
      </c>
      <c r="G27" s="267"/>
      <c r="H27" s="235">
        <v>139</v>
      </c>
      <c r="I27" s="235"/>
      <c r="J27" s="266">
        <v>108</v>
      </c>
      <c r="K27" s="267"/>
      <c r="L27" s="266">
        <v>87</v>
      </c>
      <c r="M27" s="267"/>
      <c r="N27" s="272">
        <v>76</v>
      </c>
    </row>
    <row r="28" spans="1:15" ht="15.75" customHeight="1">
      <c r="A28" s="240"/>
      <c r="B28" s="242" t="s">
        <v>66</v>
      </c>
      <c r="C28" s="234"/>
      <c r="D28" s="234"/>
      <c r="E28" s="233"/>
      <c r="F28" s="266">
        <v>245</v>
      </c>
      <c r="G28" s="267"/>
      <c r="H28" s="235">
        <v>152</v>
      </c>
      <c r="I28" s="235"/>
      <c r="J28" s="266">
        <v>118</v>
      </c>
      <c r="K28" s="267"/>
      <c r="L28" s="266">
        <v>96</v>
      </c>
      <c r="M28" s="267"/>
      <c r="N28" s="272">
        <v>83</v>
      </c>
    </row>
    <row r="29" spans="1:15" ht="15.75" customHeight="1" thickBot="1">
      <c r="A29" s="240"/>
      <c r="B29" s="172" t="s">
        <v>67</v>
      </c>
      <c r="C29" s="173"/>
      <c r="D29" s="173"/>
      <c r="E29" s="262"/>
      <c r="F29" s="268">
        <v>260</v>
      </c>
      <c r="G29" s="269"/>
      <c r="H29" s="263">
        <v>161</v>
      </c>
      <c r="I29" s="270"/>
      <c r="J29" s="268">
        <v>125</v>
      </c>
      <c r="K29" s="269"/>
      <c r="L29" s="268">
        <v>101</v>
      </c>
      <c r="M29" s="269"/>
      <c r="N29" s="273">
        <v>88</v>
      </c>
    </row>
    <row r="30" spans="1:15" ht="15.75" customHeight="1" thickBot="1">
      <c r="A30" s="33"/>
      <c r="B30" s="257" t="s">
        <v>69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9"/>
    </row>
    <row r="31" spans="1:15" ht="15.75" customHeight="1">
      <c r="A31" s="240"/>
      <c r="B31" s="169" t="s">
        <v>64</v>
      </c>
      <c r="C31" s="170"/>
      <c r="D31" s="170"/>
      <c r="E31" s="261"/>
      <c r="F31" s="264">
        <f>190+71</f>
        <v>261</v>
      </c>
      <c r="G31" s="265"/>
      <c r="H31" s="260">
        <f>118+71</f>
        <v>189</v>
      </c>
      <c r="I31" s="260"/>
      <c r="J31" s="264">
        <f>91+71</f>
        <v>162</v>
      </c>
      <c r="K31" s="265"/>
      <c r="L31" s="260">
        <f>74+71</f>
        <v>145</v>
      </c>
      <c r="M31" s="260"/>
      <c r="N31" s="274">
        <f>65+71</f>
        <v>136</v>
      </c>
    </row>
    <row r="32" spans="1:15" ht="15.75" customHeight="1">
      <c r="A32" s="240"/>
      <c r="B32" s="242" t="s">
        <v>65</v>
      </c>
      <c r="C32" s="234"/>
      <c r="D32" s="234"/>
      <c r="E32" s="233"/>
      <c r="F32" s="266">
        <f>224+71</f>
        <v>295</v>
      </c>
      <c r="G32" s="267"/>
      <c r="H32" s="235">
        <f>139+71</f>
        <v>210</v>
      </c>
      <c r="I32" s="235"/>
      <c r="J32" s="266">
        <f>108+71</f>
        <v>179</v>
      </c>
      <c r="K32" s="267"/>
      <c r="L32" s="235">
        <f>87+71</f>
        <v>158</v>
      </c>
      <c r="M32" s="235"/>
      <c r="N32" s="275">
        <f>76+71</f>
        <v>147</v>
      </c>
    </row>
    <row r="33" spans="1:14" ht="15.75" customHeight="1">
      <c r="A33" s="240"/>
      <c r="B33" s="242" t="s">
        <v>66</v>
      </c>
      <c r="C33" s="234"/>
      <c r="D33" s="234"/>
      <c r="E33" s="233"/>
      <c r="F33" s="266">
        <f>245+71</f>
        <v>316</v>
      </c>
      <c r="G33" s="267"/>
      <c r="H33" s="235">
        <f>152+71</f>
        <v>223</v>
      </c>
      <c r="I33" s="235"/>
      <c r="J33" s="266">
        <f>118+71</f>
        <v>189</v>
      </c>
      <c r="K33" s="267"/>
      <c r="L33" s="235">
        <f>96+71</f>
        <v>167</v>
      </c>
      <c r="M33" s="235"/>
      <c r="N33" s="275">
        <f>83+71</f>
        <v>154</v>
      </c>
    </row>
    <row r="34" spans="1:14" ht="15.75" customHeight="1" thickBot="1">
      <c r="A34" s="168"/>
      <c r="B34" s="172" t="s">
        <v>67</v>
      </c>
      <c r="C34" s="173"/>
      <c r="D34" s="173"/>
      <c r="E34" s="262"/>
      <c r="F34" s="268">
        <f>260+71</f>
        <v>331</v>
      </c>
      <c r="G34" s="269"/>
      <c r="H34" s="263">
        <f>161+71</f>
        <v>232</v>
      </c>
      <c r="I34" s="270"/>
      <c r="J34" s="268">
        <f>125+71</f>
        <v>196</v>
      </c>
      <c r="K34" s="269"/>
      <c r="L34" s="263">
        <f>101+71</f>
        <v>172</v>
      </c>
      <c r="M34" s="270"/>
      <c r="N34" s="276">
        <f>88+71</f>
        <v>159</v>
      </c>
    </row>
    <row r="35" spans="1:14" ht="25.5" customHeight="1" thickBot="1">
      <c r="A35" s="21">
        <v>5</v>
      </c>
      <c r="B35" s="148" t="s">
        <v>52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50"/>
      <c r="M35" s="150"/>
      <c r="N35" s="151"/>
    </row>
    <row r="36" spans="1:14" ht="15.75" customHeight="1" thickBot="1">
      <c r="A36" s="66" t="s">
        <v>5</v>
      </c>
      <c r="B36" s="69" t="s">
        <v>14</v>
      </c>
      <c r="C36" s="70"/>
      <c r="D36" s="70"/>
      <c r="E36" s="70"/>
      <c r="F36" s="75" t="s">
        <v>30</v>
      </c>
      <c r="G36" s="76"/>
      <c r="H36" s="76"/>
      <c r="I36" s="76"/>
      <c r="J36" s="76"/>
      <c r="K36" s="77"/>
      <c r="L36" s="75" t="s">
        <v>29</v>
      </c>
      <c r="M36" s="226"/>
      <c r="N36" s="227"/>
    </row>
    <row r="37" spans="1:14" ht="22.5" customHeight="1">
      <c r="A37" s="68"/>
      <c r="B37" s="69"/>
      <c r="C37" s="70"/>
      <c r="D37" s="70"/>
      <c r="E37" s="70"/>
      <c r="F37" s="193" t="s">
        <v>49</v>
      </c>
      <c r="G37" s="194"/>
      <c r="H37" s="210"/>
      <c r="I37" s="194" t="s">
        <v>13</v>
      </c>
      <c r="J37" s="194"/>
      <c r="K37" s="195"/>
      <c r="L37" s="194" t="s">
        <v>50</v>
      </c>
      <c r="M37" s="210"/>
      <c r="N37" s="209" t="s">
        <v>13</v>
      </c>
    </row>
    <row r="38" spans="1:14" ht="15.75" customHeight="1" thickBot="1">
      <c r="A38" s="67"/>
      <c r="B38" s="120"/>
      <c r="C38" s="121"/>
      <c r="D38" s="121"/>
      <c r="E38" s="121"/>
      <c r="F38" s="223">
        <v>0.158</v>
      </c>
      <c r="G38" s="224"/>
      <c r="H38" s="228"/>
      <c r="I38" s="224">
        <v>9.5299999999999994</v>
      </c>
      <c r="J38" s="224"/>
      <c r="K38" s="225"/>
      <c r="L38" s="63">
        <v>0.158</v>
      </c>
      <c r="M38" s="229"/>
      <c r="N38" s="54">
        <v>10.029999999999999</v>
      </c>
    </row>
    <row r="39" spans="1:14" ht="36.75" customHeight="1" thickBot="1">
      <c r="A39" s="9">
        <v>6</v>
      </c>
      <c r="B39" s="55" t="s">
        <v>51</v>
      </c>
      <c r="C39" s="56"/>
      <c r="D39" s="56"/>
      <c r="E39" s="56"/>
      <c r="F39" s="57"/>
      <c r="G39" s="57"/>
      <c r="H39" s="57"/>
      <c r="I39" s="57"/>
      <c r="J39" s="57"/>
      <c r="K39" s="57"/>
      <c r="L39" s="57"/>
      <c r="M39" s="57"/>
      <c r="N39" s="58"/>
    </row>
    <row r="40" spans="1:14" ht="12" hidden="1" customHeight="1" thickBo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51"/>
      <c r="M40" s="51"/>
      <c r="N40" s="52"/>
    </row>
    <row r="41" spans="1:14" ht="1.5" hidden="1" customHeight="1" thickBo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51"/>
      <c r="M41" s="51"/>
      <c r="N41" s="52"/>
    </row>
    <row r="42" spans="1:14" ht="15.75" customHeight="1" thickBot="1">
      <c r="A42" s="97" t="s">
        <v>5</v>
      </c>
      <c r="B42" s="114" t="s">
        <v>24</v>
      </c>
      <c r="C42" s="115"/>
      <c r="D42" s="115"/>
      <c r="E42" s="116"/>
      <c r="F42" s="75" t="s">
        <v>30</v>
      </c>
      <c r="G42" s="76"/>
      <c r="H42" s="76"/>
      <c r="I42" s="76"/>
      <c r="J42" s="76"/>
      <c r="K42" s="77"/>
      <c r="L42" s="137" t="s">
        <v>35</v>
      </c>
      <c r="M42" s="137"/>
      <c r="N42" s="138"/>
    </row>
    <row r="43" spans="1:14" ht="23.25" customHeight="1" thickBot="1">
      <c r="A43" s="98"/>
      <c r="B43" s="69"/>
      <c r="C43" s="70"/>
      <c r="D43" s="70"/>
      <c r="E43" s="70"/>
      <c r="F43" s="152" t="s">
        <v>46</v>
      </c>
      <c r="G43" s="153"/>
      <c r="H43" s="153"/>
      <c r="I43" s="153" t="s">
        <v>15</v>
      </c>
      <c r="J43" s="153"/>
      <c r="K43" s="154"/>
      <c r="L43" s="222" t="s">
        <v>47</v>
      </c>
      <c r="M43" s="153"/>
      <c r="N43" s="218" t="s">
        <v>48</v>
      </c>
    </row>
    <row r="44" spans="1:14" ht="16.5" customHeight="1">
      <c r="A44" s="98"/>
      <c r="B44" s="69"/>
      <c r="C44" s="70"/>
      <c r="D44" s="70"/>
      <c r="E44" s="70"/>
      <c r="F44" s="193">
        <v>2.2700000000000001E-2</v>
      </c>
      <c r="G44" s="194"/>
      <c r="H44" s="210"/>
      <c r="I44" s="194">
        <v>1392.51</v>
      </c>
      <c r="J44" s="194"/>
      <c r="K44" s="195"/>
      <c r="L44" s="211">
        <v>2.2700000000000001E-2</v>
      </c>
      <c r="M44" s="219"/>
      <c r="N44" s="212">
        <v>1453.76</v>
      </c>
    </row>
    <row r="45" spans="1:14" ht="19.5" customHeight="1" thickBot="1">
      <c r="A45" s="43" t="s">
        <v>5</v>
      </c>
      <c r="B45" s="60" t="s">
        <v>25</v>
      </c>
      <c r="C45" s="61"/>
      <c r="D45" s="61"/>
      <c r="E45" s="129"/>
      <c r="F45" s="213">
        <v>2.2700000000000001E-2</v>
      </c>
      <c r="G45" s="214"/>
      <c r="H45" s="220"/>
      <c r="I45" s="214">
        <v>645.19000000000005</v>
      </c>
      <c r="J45" s="214"/>
      <c r="K45" s="215"/>
      <c r="L45" s="216">
        <v>2.2700000000000001E-2</v>
      </c>
      <c r="M45" s="221"/>
      <c r="N45" s="217">
        <v>673.58</v>
      </c>
    </row>
    <row r="46" spans="1:14" ht="27.75" customHeight="1" thickBot="1">
      <c r="A46" s="42">
        <v>7</v>
      </c>
      <c r="B46" s="55" t="s">
        <v>37</v>
      </c>
      <c r="C46" s="56"/>
      <c r="D46" s="56"/>
      <c r="E46" s="56"/>
      <c r="F46" s="57"/>
      <c r="G46" s="57"/>
      <c r="H46" s="57"/>
      <c r="I46" s="57"/>
      <c r="J46" s="57"/>
      <c r="K46" s="57"/>
      <c r="L46" s="57"/>
      <c r="M46" s="57"/>
      <c r="N46" s="58"/>
    </row>
    <row r="47" spans="1:14" ht="25.5" customHeight="1" thickBot="1">
      <c r="A47" s="107"/>
      <c r="B47" s="103"/>
      <c r="C47" s="104"/>
      <c r="D47" s="104"/>
      <c r="E47" s="105"/>
      <c r="F47" s="112" t="s">
        <v>40</v>
      </c>
      <c r="G47" s="117"/>
      <c r="H47" s="117"/>
      <c r="I47" s="113"/>
      <c r="J47" s="112" t="s">
        <v>39</v>
      </c>
      <c r="K47" s="113"/>
      <c r="L47" s="203" t="s">
        <v>38</v>
      </c>
      <c r="M47" s="204"/>
      <c r="N47" s="205"/>
    </row>
    <row r="48" spans="1:14" ht="15" customHeight="1">
      <c r="A48" s="108"/>
      <c r="B48" s="71"/>
      <c r="C48" s="72"/>
      <c r="D48" s="72"/>
      <c r="E48" s="106"/>
      <c r="F48" s="193" t="s">
        <v>16</v>
      </c>
      <c r="G48" s="194"/>
      <c r="H48" s="194"/>
      <c r="I48" s="195"/>
      <c r="J48" s="99" t="s">
        <v>16</v>
      </c>
      <c r="K48" s="100"/>
      <c r="L48" s="193" t="s">
        <v>16</v>
      </c>
      <c r="M48" s="194"/>
      <c r="N48" s="195"/>
    </row>
    <row r="49" spans="1:14">
      <c r="A49" s="22" t="s">
        <v>5</v>
      </c>
      <c r="B49" s="109" t="s">
        <v>17</v>
      </c>
      <c r="C49" s="110"/>
      <c r="D49" s="110"/>
      <c r="E49" s="111"/>
      <c r="F49" s="101">
        <v>21.73</v>
      </c>
      <c r="G49" s="102"/>
      <c r="H49" s="102"/>
      <c r="I49" s="196"/>
      <c r="J49" s="101">
        <v>21.73</v>
      </c>
      <c r="K49" s="102"/>
      <c r="L49" s="142">
        <v>21.73</v>
      </c>
      <c r="M49" s="143"/>
      <c r="N49" s="144"/>
    </row>
    <row r="50" spans="1:14" ht="14.25" customHeight="1">
      <c r="A50" s="22" t="s">
        <v>5</v>
      </c>
      <c r="B50" s="184" t="s">
        <v>20</v>
      </c>
      <c r="C50" s="185"/>
      <c r="D50" s="185"/>
      <c r="E50" s="186"/>
      <c r="F50" s="197">
        <v>22.02</v>
      </c>
      <c r="G50" s="198"/>
      <c r="H50" s="198"/>
      <c r="I50" s="199"/>
      <c r="J50" s="200">
        <v>22.02</v>
      </c>
      <c r="K50" s="202"/>
      <c r="L50" s="142">
        <v>22.02</v>
      </c>
      <c r="M50" s="143"/>
      <c r="N50" s="144"/>
    </row>
    <row r="51" spans="1:14" ht="15.75" customHeight="1">
      <c r="A51" s="22" t="s">
        <v>5</v>
      </c>
      <c r="B51" s="184" t="s">
        <v>41</v>
      </c>
      <c r="C51" s="185"/>
      <c r="D51" s="185"/>
      <c r="E51" s="186"/>
      <c r="F51" s="197">
        <v>23.09</v>
      </c>
      <c r="G51" s="198"/>
      <c r="H51" s="198"/>
      <c r="I51" s="199"/>
      <c r="J51" s="200">
        <v>23.09</v>
      </c>
      <c r="K51" s="201"/>
      <c r="L51" s="142">
        <v>23.09</v>
      </c>
      <c r="M51" s="143"/>
      <c r="N51" s="144"/>
    </row>
    <row r="52" spans="1:14">
      <c r="A52" s="22" t="s">
        <v>5</v>
      </c>
      <c r="B52" s="184" t="s">
        <v>42</v>
      </c>
      <c r="C52" s="185"/>
      <c r="D52" s="185"/>
      <c r="E52" s="186"/>
      <c r="F52" s="197">
        <v>22.87</v>
      </c>
      <c r="G52" s="198"/>
      <c r="H52" s="198"/>
      <c r="I52" s="199"/>
      <c r="J52" s="200">
        <v>22.87</v>
      </c>
      <c r="K52" s="202"/>
      <c r="L52" s="142">
        <v>22.87</v>
      </c>
      <c r="M52" s="143"/>
      <c r="N52" s="144"/>
    </row>
    <row r="53" spans="1:14">
      <c r="A53" s="22" t="s">
        <v>5</v>
      </c>
      <c r="B53" s="184" t="s">
        <v>43</v>
      </c>
      <c r="C53" s="185"/>
      <c r="D53" s="185"/>
      <c r="E53" s="186"/>
      <c r="F53" s="197">
        <v>21.8</v>
      </c>
      <c r="G53" s="198"/>
      <c r="H53" s="198"/>
      <c r="I53" s="199"/>
      <c r="J53" s="197">
        <v>21.8</v>
      </c>
      <c r="K53" s="199"/>
      <c r="L53" s="142">
        <v>22.87</v>
      </c>
      <c r="M53" s="143"/>
      <c r="N53" s="144"/>
    </row>
    <row r="54" spans="1:14">
      <c r="A54" s="22" t="s">
        <v>5</v>
      </c>
      <c r="B54" s="184" t="s">
        <v>18</v>
      </c>
      <c r="C54" s="185"/>
      <c r="D54" s="185"/>
      <c r="E54" s="186"/>
      <c r="F54" s="197">
        <v>23.65</v>
      </c>
      <c r="G54" s="198"/>
      <c r="H54" s="198"/>
      <c r="I54" s="199"/>
      <c r="J54" s="200">
        <v>23.65</v>
      </c>
      <c r="K54" s="202"/>
      <c r="L54" s="142">
        <v>23.65</v>
      </c>
      <c r="M54" s="143"/>
      <c r="N54" s="144"/>
    </row>
    <row r="55" spans="1:14">
      <c r="A55" s="22" t="s">
        <v>5</v>
      </c>
      <c r="B55" s="184" t="s">
        <v>44</v>
      </c>
      <c r="C55" s="185"/>
      <c r="D55" s="185"/>
      <c r="E55" s="186"/>
      <c r="F55" s="197">
        <v>23.19</v>
      </c>
      <c r="G55" s="198"/>
      <c r="H55" s="198"/>
      <c r="I55" s="199"/>
      <c r="J55" s="200">
        <v>23.19</v>
      </c>
      <c r="K55" s="202"/>
      <c r="L55" s="142">
        <v>23.19</v>
      </c>
      <c r="M55" s="143"/>
      <c r="N55" s="144"/>
    </row>
    <row r="56" spans="1:14" ht="15.75" thickBot="1">
      <c r="A56" s="23" t="s">
        <v>5</v>
      </c>
      <c r="B56" s="60" t="s">
        <v>25</v>
      </c>
      <c r="C56" s="61"/>
      <c r="D56" s="61"/>
      <c r="E56" s="62"/>
      <c r="F56" s="84">
        <v>15.95</v>
      </c>
      <c r="G56" s="85"/>
      <c r="H56" s="85"/>
      <c r="I56" s="96"/>
      <c r="J56" s="84">
        <v>21.3</v>
      </c>
      <c r="K56" s="85"/>
      <c r="L56" s="206">
        <v>21.3</v>
      </c>
      <c r="M56" s="207"/>
      <c r="N56" s="208"/>
    </row>
    <row r="57" spans="1:14" ht="27.75" customHeight="1" thickBot="1">
      <c r="A57" s="24">
        <v>8</v>
      </c>
      <c r="B57" s="55" t="s">
        <v>37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9"/>
    </row>
    <row r="58" spans="1:14" ht="15.75" customHeight="1" thickBot="1">
      <c r="A58" s="66" t="s">
        <v>5</v>
      </c>
      <c r="B58" s="69" t="s">
        <v>14</v>
      </c>
      <c r="C58" s="70"/>
      <c r="D58" s="70"/>
      <c r="E58" s="70"/>
      <c r="F58" s="93" t="s">
        <v>36</v>
      </c>
      <c r="G58" s="94"/>
      <c r="H58" s="94"/>
      <c r="I58" s="94"/>
      <c r="J58" s="94"/>
      <c r="K58" s="94"/>
      <c r="L58" s="94"/>
      <c r="M58" s="94"/>
      <c r="N58" s="95"/>
    </row>
    <row r="59" spans="1:14" ht="15" customHeight="1">
      <c r="A59" s="68"/>
      <c r="B59" s="69"/>
      <c r="C59" s="70"/>
      <c r="D59" s="70"/>
      <c r="E59" s="70"/>
      <c r="F59" s="90" t="s">
        <v>16</v>
      </c>
      <c r="G59" s="91"/>
      <c r="H59" s="91"/>
      <c r="I59" s="91"/>
      <c r="J59" s="91"/>
      <c r="K59" s="91"/>
      <c r="L59" s="91"/>
      <c r="M59" s="91"/>
      <c r="N59" s="92"/>
    </row>
    <row r="60" spans="1:14" ht="15.75" thickBot="1">
      <c r="A60" s="67"/>
      <c r="B60" s="69"/>
      <c r="C60" s="70"/>
      <c r="D60" s="70"/>
      <c r="E60" s="70"/>
      <c r="F60" s="84">
        <v>4.92</v>
      </c>
      <c r="G60" s="85"/>
      <c r="H60" s="85"/>
      <c r="I60" s="85"/>
      <c r="J60" s="85"/>
      <c r="K60" s="85"/>
      <c r="L60" s="85"/>
      <c r="M60" s="85"/>
      <c r="N60" s="96"/>
    </row>
    <row r="61" spans="1:14" ht="15.75" thickBot="1">
      <c r="A61" s="21">
        <v>9</v>
      </c>
      <c r="B61" s="86" t="s">
        <v>21</v>
      </c>
      <c r="C61" s="87"/>
      <c r="D61" s="87"/>
      <c r="E61" s="87"/>
      <c r="F61" s="88"/>
      <c r="G61" s="88"/>
      <c r="H61" s="88"/>
      <c r="I61" s="88"/>
      <c r="J61" s="88"/>
      <c r="K61" s="88"/>
      <c r="L61" s="88"/>
      <c r="M61" s="88"/>
      <c r="N61" s="89"/>
    </row>
    <row r="62" spans="1:14" ht="15.75" customHeight="1">
      <c r="A62" s="66"/>
      <c r="B62" s="71"/>
      <c r="C62" s="72"/>
      <c r="D62" s="72"/>
      <c r="E62" s="72"/>
      <c r="F62" s="75" t="s">
        <v>36</v>
      </c>
      <c r="G62" s="76"/>
      <c r="H62" s="76"/>
      <c r="I62" s="76"/>
      <c r="J62" s="76"/>
      <c r="K62" s="76"/>
      <c r="L62" s="76"/>
      <c r="M62" s="76"/>
      <c r="N62" s="77"/>
    </row>
    <row r="63" spans="1:14" ht="15" customHeight="1" thickBot="1">
      <c r="A63" s="67"/>
      <c r="B63" s="73"/>
      <c r="C63" s="74"/>
      <c r="D63" s="74"/>
      <c r="E63" s="74"/>
      <c r="F63" s="78" t="s">
        <v>19</v>
      </c>
      <c r="G63" s="79"/>
      <c r="H63" s="79"/>
      <c r="I63" s="79"/>
      <c r="J63" s="79"/>
      <c r="K63" s="79"/>
      <c r="L63" s="79"/>
      <c r="M63" s="79"/>
      <c r="N63" s="80"/>
    </row>
    <row r="64" spans="1:14" ht="15.75" thickBot="1">
      <c r="A64" s="25" t="s">
        <v>5</v>
      </c>
      <c r="B64" s="64" t="s">
        <v>20</v>
      </c>
      <c r="C64" s="65"/>
      <c r="D64" s="65"/>
      <c r="E64" s="65"/>
      <c r="F64" s="81">
        <v>80</v>
      </c>
      <c r="G64" s="82"/>
      <c r="H64" s="82"/>
      <c r="I64" s="82"/>
      <c r="J64" s="82"/>
      <c r="K64" s="82"/>
      <c r="L64" s="82"/>
      <c r="M64" s="82"/>
      <c r="N64" s="83"/>
    </row>
    <row r="68" spans="2:8" ht="15.75">
      <c r="B68" s="28"/>
      <c r="C68" s="29"/>
      <c r="D68" s="29"/>
      <c r="E68" s="29"/>
      <c r="F68" s="29"/>
      <c r="G68" s="28"/>
      <c r="H68" s="29"/>
    </row>
    <row r="69" spans="2:8">
      <c r="B69" s="26"/>
    </row>
    <row r="70" spans="2:8">
      <c r="B70" s="27"/>
    </row>
  </sheetData>
  <mergeCells count="168">
    <mergeCell ref="B34:E34"/>
    <mergeCell ref="F34:G34"/>
    <mergeCell ref="H34:I34"/>
    <mergeCell ref="J34:K34"/>
    <mergeCell ref="L34:M34"/>
    <mergeCell ref="A26:A29"/>
    <mergeCell ref="A31:A34"/>
    <mergeCell ref="B32:E32"/>
    <mergeCell ref="F32:G32"/>
    <mergeCell ref="H32:I32"/>
    <mergeCell ref="J32:K32"/>
    <mergeCell ref="L32:M32"/>
    <mergeCell ref="B33:E33"/>
    <mergeCell ref="F33:G33"/>
    <mergeCell ref="H33:I33"/>
    <mergeCell ref="J33:K33"/>
    <mergeCell ref="L33:M33"/>
    <mergeCell ref="F29:G29"/>
    <mergeCell ref="H29:I29"/>
    <mergeCell ref="J29:K29"/>
    <mergeCell ref="L29:M29"/>
    <mergeCell ref="B30:N30"/>
    <mergeCell ref="B31:E31"/>
    <mergeCell ref="F31:G31"/>
    <mergeCell ref="H31:I31"/>
    <mergeCell ref="J31:K31"/>
    <mergeCell ref="L31:M31"/>
    <mergeCell ref="F27:G27"/>
    <mergeCell ref="H27:I27"/>
    <mergeCell ref="J27:K27"/>
    <mergeCell ref="L27:M27"/>
    <mergeCell ref="F28:G28"/>
    <mergeCell ref="H28:I28"/>
    <mergeCell ref="J28:K28"/>
    <mergeCell ref="L28:M28"/>
    <mergeCell ref="L37:M37"/>
    <mergeCell ref="F37:H37"/>
    <mergeCell ref="I37:K37"/>
    <mergeCell ref="I38:K38"/>
    <mergeCell ref="F38:H38"/>
    <mergeCell ref="L38:M38"/>
    <mergeCell ref="B22:N22"/>
    <mergeCell ref="F24:G24"/>
    <mergeCell ref="H24:I24"/>
    <mergeCell ref="J24:K24"/>
    <mergeCell ref="L24:M24"/>
    <mergeCell ref="F23:N23"/>
    <mergeCell ref="B23:E24"/>
    <mergeCell ref="B25:N25"/>
    <mergeCell ref="B26:E26"/>
    <mergeCell ref="B27:E27"/>
    <mergeCell ref="B28:E28"/>
    <mergeCell ref="B53:E53"/>
    <mergeCell ref="F53:I53"/>
    <mergeCell ref="J53:K53"/>
    <mergeCell ref="L53:N53"/>
    <mergeCell ref="F54:I54"/>
    <mergeCell ref="F55:I55"/>
    <mergeCell ref="F56:I56"/>
    <mergeCell ref="L52:N52"/>
    <mergeCell ref="L54:N54"/>
    <mergeCell ref="L55:N55"/>
    <mergeCell ref="L56:N56"/>
    <mergeCell ref="J54:K54"/>
    <mergeCell ref="B55:E55"/>
    <mergeCell ref="J55:K55"/>
    <mergeCell ref="B54:E54"/>
    <mergeCell ref="B51:E51"/>
    <mergeCell ref="F47:I47"/>
    <mergeCell ref="F48:I48"/>
    <mergeCell ref="F49:I49"/>
    <mergeCell ref="F50:I50"/>
    <mergeCell ref="F51:I51"/>
    <mergeCell ref="J51:K51"/>
    <mergeCell ref="L51:N51"/>
    <mergeCell ref="F52:I52"/>
    <mergeCell ref="B50:E50"/>
    <mergeCell ref="J50:K50"/>
    <mergeCell ref="L47:N47"/>
    <mergeCell ref="L48:N48"/>
    <mergeCell ref="L49:N49"/>
    <mergeCell ref="L50:N50"/>
    <mergeCell ref="J52:K52"/>
    <mergeCell ref="B52:E52"/>
    <mergeCell ref="F36:K36"/>
    <mergeCell ref="L36:N36"/>
    <mergeCell ref="A3:A4"/>
    <mergeCell ref="B3:E4"/>
    <mergeCell ref="F3:H3"/>
    <mergeCell ref="I3:K3"/>
    <mergeCell ref="A16:A17"/>
    <mergeCell ref="L3:N3"/>
    <mergeCell ref="B6:N6"/>
    <mergeCell ref="B8:N8"/>
    <mergeCell ref="B12:N12"/>
    <mergeCell ref="B13:E13"/>
    <mergeCell ref="B5:E5"/>
    <mergeCell ref="B11:E11"/>
    <mergeCell ref="B9:E9"/>
    <mergeCell ref="B10:E10"/>
    <mergeCell ref="B7:E7"/>
    <mergeCell ref="F17:N17"/>
    <mergeCell ref="B29:E29"/>
    <mergeCell ref="A23:A24"/>
    <mergeCell ref="F26:G26"/>
    <mergeCell ref="H26:I26"/>
    <mergeCell ref="J26:K26"/>
    <mergeCell ref="L26:M26"/>
    <mergeCell ref="I16:K16"/>
    <mergeCell ref="F16:H16"/>
    <mergeCell ref="A1:N2"/>
    <mergeCell ref="A36:A38"/>
    <mergeCell ref="B36:E38"/>
    <mergeCell ref="B20:E20"/>
    <mergeCell ref="B21:E21"/>
    <mergeCell ref="B14:E14"/>
    <mergeCell ref="B18:E18"/>
    <mergeCell ref="B16:E17"/>
    <mergeCell ref="B15:N15"/>
    <mergeCell ref="L16:N16"/>
    <mergeCell ref="L18:N18"/>
    <mergeCell ref="B19:N19"/>
    <mergeCell ref="L20:N20"/>
    <mergeCell ref="L21:N21"/>
    <mergeCell ref="B35:N35"/>
    <mergeCell ref="F18:H18"/>
    <mergeCell ref="I18:K18"/>
    <mergeCell ref="F20:H20"/>
    <mergeCell ref="I20:K20"/>
    <mergeCell ref="F21:H21"/>
    <mergeCell ref="I21:K21"/>
    <mergeCell ref="A42:A44"/>
    <mergeCell ref="J48:K48"/>
    <mergeCell ref="J49:K49"/>
    <mergeCell ref="B47:E48"/>
    <mergeCell ref="A47:A48"/>
    <mergeCell ref="B49:E49"/>
    <mergeCell ref="J47:K47"/>
    <mergeCell ref="B42:E44"/>
    <mergeCell ref="F42:K42"/>
    <mergeCell ref="I43:K43"/>
    <mergeCell ref="F43:H43"/>
    <mergeCell ref="I44:K44"/>
    <mergeCell ref="F44:H44"/>
    <mergeCell ref="I45:K45"/>
    <mergeCell ref="F45:H45"/>
    <mergeCell ref="B64:E64"/>
    <mergeCell ref="A62:A63"/>
    <mergeCell ref="A58:A60"/>
    <mergeCell ref="B58:E60"/>
    <mergeCell ref="B62:E63"/>
    <mergeCell ref="F62:N62"/>
    <mergeCell ref="F63:N63"/>
    <mergeCell ref="F64:N64"/>
    <mergeCell ref="J56:K56"/>
    <mergeCell ref="B56:E56"/>
    <mergeCell ref="B61:N61"/>
    <mergeCell ref="F59:N59"/>
    <mergeCell ref="B57:N57"/>
    <mergeCell ref="F58:N58"/>
    <mergeCell ref="F60:N60"/>
    <mergeCell ref="B39:N39"/>
    <mergeCell ref="L42:N42"/>
    <mergeCell ref="B46:N46"/>
    <mergeCell ref="B45:E45"/>
    <mergeCell ref="L43:M43"/>
    <mergeCell ref="L44:M44"/>
    <mergeCell ref="L45:M45"/>
  </mergeCells>
  <phoneticPr fontId="4" type="noConversion"/>
  <pageMargins left="0.78740157480314965" right="0.39370078740157483" top="0.59055118110236227" bottom="0.39370078740157483" header="0" footer="0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2012-05-15T03:47:30Z</cp:lastPrinted>
  <dcterms:created xsi:type="dcterms:W3CDTF">2006-09-28T05:33:49Z</dcterms:created>
  <dcterms:modified xsi:type="dcterms:W3CDTF">2015-04-30T08:06:52Z</dcterms:modified>
</cp:coreProperties>
</file>